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5CEC0D74-26B3-4BFB-BBE7-70DEDC629B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9" i="1"/>
  <c r="P29" i="1"/>
  <c r="Q29" i="1" s="1"/>
  <c r="L29" i="1"/>
  <c r="K29" i="1"/>
  <c r="R28" i="1"/>
  <c r="P28" i="1"/>
  <c r="Q28" i="1" s="1"/>
  <c r="L28" i="1"/>
  <c r="K28" i="1"/>
  <c r="R31" i="1"/>
  <c r="P31" i="1"/>
  <c r="Q31" i="1" s="1"/>
  <c r="L31" i="1"/>
  <c r="K31" i="1"/>
  <c r="R30" i="1"/>
  <c r="P30" i="1"/>
  <c r="Q30" i="1" s="1"/>
  <c r="L30" i="1"/>
  <c r="K30" i="1"/>
  <c r="R32" i="1"/>
  <c r="P32" i="1"/>
  <c r="Q32" i="1" s="1"/>
  <c r="L32" i="1"/>
  <c r="K32" i="1"/>
  <c r="L22" i="1"/>
  <c r="R22" i="1"/>
  <c r="K22" i="1"/>
  <c r="P22" i="1"/>
  <c r="Q22" i="1" s="1"/>
  <c r="K36" i="1" l="1"/>
  <c r="K38" i="1" s="1"/>
  <c r="S24" i="1"/>
  <c r="Q36" i="1"/>
  <c r="Q38" i="1" s="1"/>
  <c r="S23" i="1"/>
  <c r="S26" i="1"/>
  <c r="S25" i="1"/>
  <c r="S27" i="1"/>
  <c r="S28" i="1"/>
  <c r="S29" i="1"/>
  <c r="S31" i="1"/>
  <c r="S32" i="1"/>
  <c r="S30" i="1"/>
  <c r="S22" i="1"/>
  <c r="S36" i="1" l="1"/>
  <c r="S38" i="1" s="1"/>
</calcChain>
</file>

<file path=xl/sharedStrings.xml><?xml version="1.0" encoding="utf-8"?>
<sst xmlns="http://schemas.openxmlformats.org/spreadsheetml/2006/main" count="86" uniqueCount="67">
  <si>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</si>
  <si>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</si>
  <si>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</si>
  <si>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</si>
  <si>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</si>
  <si>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</si>
  <si>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</si>
  <si>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</si>
  <si>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</si>
  <si>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</si>
  <si>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</si>
  <si>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</si>
  <si>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</si>
  <si>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</si>
  <si>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</si>
  <si>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</si>
  <si>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</si>
  <si>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</si>
  <si>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</si>
  <si>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</si>
  <si>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</si>
  <si>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</si>
  <si>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</si>
  <si>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</si>
  <si>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</si>
  <si>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</si>
  <si>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</si>
  <si>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</si>
  <si>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</si>
  <si>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</si>
  <si>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</si>
  <si>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</si>
  <si>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</si>
  <si>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</si>
  <si>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</si>
  <si>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</si>
  <si>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</si>
  <si>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</si>
  <si>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</si>
  <si>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</si>
  <si>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</si>
  <si>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</si>
  <si>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</si>
  <si>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</si>
  <si>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</si>
  <si>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</si>
  <si>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</si>
  <si>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</si>
  <si>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</si>
  <si>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</si>
  <si>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</si>
  <si>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Cánula radiofrecuénica 22G 10cm T5mm</t>
  </si>
  <si>
    <t>Cánula radiofrecuénica 22G 10cm T4mm</t>
  </si>
  <si>
    <t>Cánula radiofrecuencia 20G 15cm T10mm</t>
  </si>
  <si>
    <t>Cánula punta curva por radiofrecuencia 20G 15cm T 10mm</t>
  </si>
  <si>
    <t>Cánula radiofrecuencia 22G 10cm T10mm</t>
  </si>
  <si>
    <t>Cánula radiofrecuencia 23G 6cm T5mm</t>
  </si>
  <si>
    <t>Cánula radiofrecuencia 23G 10cm T5mm</t>
  </si>
  <si>
    <t>Cánula radiofrecuencia 22G 15cm T5mm</t>
  </si>
  <si>
    <t>Placa dispersiva por radiofrecuencia con cable</t>
  </si>
  <si>
    <t>Catéter electrodo por radiofrecuencia epidural 19G 40 cm longitud 15mm</t>
  </si>
  <si>
    <t>Introductor radiofrecuencia epidural 16G 9 cm longitud</t>
  </si>
  <si>
    <t xml:space="preserve"> SUMINISTRO DE SONDAS TUBOS Y CÁNULAS PARA LA FUNDACIÓN DE GESTIÓN SANITARIA DEL HOSPITAL DE LA SANTA CREU I SANT PAU</t>
  </si>
  <si>
    <t>Cánula radiofrecuencia  22G 10cm T5mm</t>
  </si>
  <si>
    <t>Cánula radiofrecuencia  22G 10cm T4mm</t>
  </si>
  <si>
    <t>UN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</si>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</sst>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9"/>
  <sheetViews>
    <sheetView showGridLines="0" tabSelected="1" topLeftCell="A19" zoomScale="90" zoomScaleNormal="90" workbookViewId="0">
      <selection activeCell="C32" sqref="C32:D32"/>
    </sheetView>
  </sheetViews>
  <sheetFormatPr defaultRowHeight="15" x14ac:dyDescent="0.25"/>
  <cols>
    <col min="1" max="1" width="19.5703125" customWidth="1"/>
    <col min="2" max="2" width="11.285156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2.28515625" customWidth="1"/>
    <col min="11" max="11" width="18.140625" customWidth="1"/>
    <col min="12" max="12" width="15.28515625" customWidth="1"/>
    <col min="13" max="13" width="15.28515625" bestFit="1" customWidth="1"/>
    <col min="14" max="15" width="11.71093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49" t="s">
        <v>18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65" t="s">
        <v>9</v>
      </c>
      <c r="B10" s="165"/>
      <c r="C10" s="165"/>
      <c r="D10" s="167" t="s">
        <v>62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66" t="s">
        <v>10</v>
      </c>
      <c r="B11" s="166"/>
      <c r="C11" s="166"/>
      <c r="D11" s="51"/>
      <c r="E11" s="168" t="s">
        <v>50</v>
      </c>
      <c r="F11" s="168"/>
      <c r="G11" s="168"/>
      <c r="H11" s="168"/>
      <c r="I11" s="168"/>
      <c r="J11" s="168"/>
      <c r="K11" s="168"/>
      <c r="L11" s="168"/>
      <c r="M11" s="16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7" t="s">
        <v>32</v>
      </c>
      <c r="B12" s="118"/>
      <c r="C12" s="118"/>
      <c r="D12" s="118"/>
      <c r="E12" s="118"/>
      <c r="F12" s="118"/>
      <c r="G12" s="118"/>
      <c r="H12" s="118"/>
      <c r="I12" s="118"/>
      <c r="J12" s="119"/>
      <c r="K12" s="117" t="s">
        <v>11</v>
      </c>
      <c r="L12" s="118"/>
      <c r="M12" s="118"/>
      <c r="N12" s="118"/>
      <c r="O12" s="118"/>
      <c r="P12" s="118"/>
      <c r="Q12" s="118"/>
      <c r="R12" s="118"/>
      <c r="S12" s="119"/>
      <c r="W12" s="26"/>
      <c r="X12" s="26"/>
    </row>
    <row r="13" spans="1:26" s="28" customFormat="1" ht="39" customHeight="1" x14ac:dyDescent="0.2">
      <c r="A13" s="48" t="s">
        <v>33</v>
      </c>
      <c r="B13" s="160"/>
      <c r="C13" s="161"/>
      <c r="D13" s="161"/>
      <c r="E13" s="162"/>
      <c r="F13" s="27" t="s">
        <v>34</v>
      </c>
      <c r="G13" s="160"/>
      <c r="H13" s="161"/>
      <c r="I13" s="161"/>
      <c r="J13" s="163"/>
      <c r="K13" s="152" t="s">
        <v>12</v>
      </c>
      <c r="L13" s="154"/>
      <c r="M13" s="155"/>
      <c r="N13" s="155"/>
      <c r="O13" s="155"/>
      <c r="P13" s="155"/>
      <c r="Q13" s="155"/>
      <c r="R13" s="155"/>
      <c r="S13" s="156"/>
      <c r="W13" s="26"/>
    </row>
    <row r="14" spans="1:26" s="28" customFormat="1" ht="39" customHeight="1" x14ac:dyDescent="0.2">
      <c r="A14" s="45" t="s">
        <v>35</v>
      </c>
      <c r="B14" s="131"/>
      <c r="C14" s="132"/>
      <c r="D14" s="132"/>
      <c r="E14" s="133"/>
      <c r="F14" s="29" t="s">
        <v>36</v>
      </c>
      <c r="G14" s="131"/>
      <c r="H14" s="132"/>
      <c r="I14" s="132"/>
      <c r="J14" s="164"/>
      <c r="K14" s="153"/>
      <c r="L14" s="157"/>
      <c r="M14" s="158"/>
      <c r="N14" s="158"/>
      <c r="O14" s="158"/>
      <c r="P14" s="158"/>
      <c r="Q14" s="158"/>
      <c r="R14" s="158"/>
      <c r="S14" s="159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69"/>
      <c r="E15" s="170"/>
      <c r="F15" s="29" t="s">
        <v>37</v>
      </c>
      <c r="G15" s="131"/>
      <c r="H15" s="132"/>
      <c r="I15" s="132"/>
      <c r="J15" s="164"/>
      <c r="K15" s="30" t="s">
        <v>14</v>
      </c>
      <c r="L15" s="150"/>
      <c r="M15" s="150"/>
      <c r="N15" s="150"/>
      <c r="O15" s="150"/>
      <c r="P15" s="150"/>
      <c r="Q15" s="150"/>
      <c r="R15" s="150"/>
      <c r="S15" s="151"/>
      <c r="W15" s="26"/>
    </row>
    <row r="16" spans="1:26" s="28" customFormat="1" ht="39" customHeight="1" x14ac:dyDescent="0.2">
      <c r="A16" s="45" t="s">
        <v>38</v>
      </c>
      <c r="B16" s="131"/>
      <c r="C16" s="132"/>
      <c r="D16" s="132"/>
      <c r="E16" s="133"/>
      <c r="F16" s="32" t="s">
        <v>39</v>
      </c>
      <c r="G16" s="33" t="s">
        <v>40</v>
      </c>
      <c r="H16" s="46"/>
      <c r="I16" s="33" t="s">
        <v>16</v>
      </c>
      <c r="J16" s="46"/>
      <c r="K16" s="134" t="s">
        <v>41</v>
      </c>
      <c r="L16" s="127"/>
      <c r="M16" s="127"/>
      <c r="N16" s="127"/>
      <c r="O16" s="127"/>
      <c r="P16" s="127"/>
      <c r="Q16" s="127"/>
      <c r="R16" s="127"/>
      <c r="S16" s="128"/>
      <c r="W16" s="26"/>
    </row>
    <row r="17" spans="1:26" s="34" customFormat="1" ht="39" customHeight="1" thickBot="1" x14ac:dyDescent="0.3">
      <c r="A17" s="49" t="s">
        <v>17</v>
      </c>
      <c r="B17" s="136"/>
      <c r="C17" s="137"/>
      <c r="D17" s="137"/>
      <c r="E17" s="138"/>
      <c r="F17" s="50" t="s">
        <v>42</v>
      </c>
      <c r="G17" s="139"/>
      <c r="H17" s="140"/>
      <c r="I17" s="140"/>
      <c r="J17" s="141"/>
      <c r="K17" s="135"/>
      <c r="L17" s="129"/>
      <c r="M17" s="129"/>
      <c r="N17" s="129"/>
      <c r="O17" s="129"/>
      <c r="P17" s="129"/>
      <c r="Q17" s="129"/>
      <c r="R17" s="129"/>
      <c r="S17" s="130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5" t="s">
        <v>24</v>
      </c>
      <c r="Q20" s="146"/>
      <c r="R20" s="147" t="s">
        <v>25</v>
      </c>
      <c r="S20" s="148"/>
      <c r="W20" s="26"/>
    </row>
    <row r="21" spans="1:26" s="15" customFormat="1" ht="108" customHeight="1" thickBot="1" x14ac:dyDescent="0.25">
      <c r="A21" s="56" t="s">
        <v>0</v>
      </c>
      <c r="B21" s="57" t="s">
        <v>44</v>
      </c>
      <c r="C21" s="142" t="s">
        <v>8</v>
      </c>
      <c r="D21" s="14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66</v>
      </c>
      <c r="Q21" s="104" t="s">
        <v>5</v>
      </c>
      <c r="R21" s="100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14">
        <v>49</v>
      </c>
      <c r="B22" s="75">
        <v>2008652</v>
      </c>
      <c r="C22" s="143" t="s">
        <v>63</v>
      </c>
      <c r="D22" s="144" t="s">
        <v>51</v>
      </c>
      <c r="E22" s="76"/>
      <c r="F22" s="76"/>
      <c r="G22" s="77"/>
      <c r="H22" s="111">
        <v>67</v>
      </c>
      <c r="I22" s="78" t="s">
        <v>65</v>
      </c>
      <c r="J22" s="108">
        <v>31.18</v>
      </c>
      <c r="K22" s="79">
        <f t="shared" ref="K22:K32" si="0">H22*J22</f>
        <v>2089.06</v>
      </c>
      <c r="L22" s="80" t="e">
        <f t="shared" ref="L22:L32" si="1">M22/G22</f>
        <v>#DIV/0!</v>
      </c>
      <c r="M22" s="81"/>
      <c r="N22" s="82"/>
      <c r="O22" s="94"/>
      <c r="P22" s="97">
        <f t="shared" ref="P22:P32" si="2">M22*(1-O22)</f>
        <v>0</v>
      </c>
      <c r="Q22" s="105">
        <f t="shared" ref="Q22:Q32" si="3">IF(ISERROR(P22/G22),0,(P22/G22)*H22)</f>
        <v>0</v>
      </c>
      <c r="R22" s="101" t="e">
        <f t="shared" ref="R22:R32" si="4">ROUNDUP((H22/G22),0)</f>
        <v>#DIV/0!</v>
      </c>
      <c r="S22" s="83" t="e">
        <f t="shared" ref="S22:S32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115"/>
      <c r="B23" s="67">
        <v>2008657</v>
      </c>
      <c r="C23" s="122" t="s">
        <v>64</v>
      </c>
      <c r="D23" s="123" t="s">
        <v>52</v>
      </c>
      <c r="E23" s="68"/>
      <c r="F23" s="68"/>
      <c r="G23" s="69"/>
      <c r="H23" s="112">
        <v>26</v>
      </c>
      <c r="I23" s="70" t="s">
        <v>65</v>
      </c>
      <c r="J23" s="109">
        <v>31.18</v>
      </c>
      <c r="K23" s="71">
        <f t="shared" si="0"/>
        <v>810.68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2">
      <c r="A24" s="115"/>
      <c r="B24" s="67">
        <v>2008653</v>
      </c>
      <c r="C24" s="122" t="s">
        <v>53</v>
      </c>
      <c r="D24" s="123" t="s">
        <v>53</v>
      </c>
      <c r="E24" s="68"/>
      <c r="F24" s="68"/>
      <c r="G24" s="69"/>
      <c r="H24" s="112">
        <v>37</v>
      </c>
      <c r="I24" s="70" t="s">
        <v>65</v>
      </c>
      <c r="J24" s="109">
        <v>38.299999999999997</v>
      </c>
      <c r="K24" s="71">
        <f t="shared" si="0"/>
        <v>1417.1</v>
      </c>
      <c r="L24" s="72" t="e">
        <f t="shared" si="1"/>
        <v>#DIV/0!</v>
      </c>
      <c r="M24" s="73"/>
      <c r="N24" s="74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2">
      <c r="A25" s="115"/>
      <c r="B25" s="67">
        <v>2019582</v>
      </c>
      <c r="C25" s="122" t="s">
        <v>54</v>
      </c>
      <c r="D25" s="123" t="s">
        <v>54</v>
      </c>
      <c r="E25" s="68"/>
      <c r="F25" s="68"/>
      <c r="G25" s="69"/>
      <c r="H25" s="112">
        <v>536</v>
      </c>
      <c r="I25" s="70" t="s">
        <v>65</v>
      </c>
      <c r="J25" s="109">
        <v>38.299999999999997</v>
      </c>
      <c r="K25" s="71">
        <f t="shared" si="0"/>
        <v>20528.8</v>
      </c>
      <c r="L25" s="72" t="e">
        <f t="shared" si="1"/>
        <v>#DIV/0!</v>
      </c>
      <c r="M25" s="73"/>
      <c r="N25" s="74"/>
      <c r="O25" s="95"/>
      <c r="P25" s="98">
        <f t="shared" si="2"/>
        <v>0</v>
      </c>
      <c r="Q25" s="106">
        <f t="shared" si="3"/>
        <v>0</v>
      </c>
      <c r="R25" s="102" t="e">
        <f t="shared" si="4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2">
      <c r="A26" s="115"/>
      <c r="B26" s="67">
        <v>2013081</v>
      </c>
      <c r="C26" s="122" t="s">
        <v>55</v>
      </c>
      <c r="D26" s="123" t="s">
        <v>55</v>
      </c>
      <c r="E26" s="68"/>
      <c r="F26" s="68"/>
      <c r="G26" s="69"/>
      <c r="H26" s="112">
        <v>280</v>
      </c>
      <c r="I26" s="70" t="s">
        <v>65</v>
      </c>
      <c r="J26" s="109">
        <v>31.18</v>
      </c>
      <c r="K26" s="71">
        <f t="shared" si="0"/>
        <v>8730.4</v>
      </c>
      <c r="L26" s="72" t="e">
        <f t="shared" si="1"/>
        <v>#DIV/0!</v>
      </c>
      <c r="M26" s="73"/>
      <c r="N26" s="74"/>
      <c r="O26" s="95"/>
      <c r="P26" s="98">
        <f t="shared" si="2"/>
        <v>0</v>
      </c>
      <c r="Q26" s="106">
        <f t="shared" ref="Q26:Q27" si="8">IF(ISERROR(P26/G26),0,(P26/G26)*H26)</f>
        <v>0</v>
      </c>
      <c r="R26" s="102" t="e">
        <f t="shared" ref="R26:R27" si="9">ROUNDUP((H26/G26),0)</f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2">
      <c r="A27" s="115"/>
      <c r="B27" s="67">
        <v>2013814</v>
      </c>
      <c r="C27" s="122" t="s">
        <v>56</v>
      </c>
      <c r="D27" s="123" t="s">
        <v>56</v>
      </c>
      <c r="E27" s="68"/>
      <c r="F27" s="68"/>
      <c r="G27" s="69"/>
      <c r="H27" s="112">
        <v>220</v>
      </c>
      <c r="I27" s="70" t="s">
        <v>65</v>
      </c>
      <c r="J27" s="109">
        <v>33.200000000000003</v>
      </c>
      <c r="K27" s="71">
        <f t="shared" si="0"/>
        <v>7304.0000000000009</v>
      </c>
      <c r="L27" s="72" t="e">
        <f t="shared" si="1"/>
        <v>#DIV/0!</v>
      </c>
      <c r="M27" s="73"/>
      <c r="N27" s="74"/>
      <c r="O27" s="95"/>
      <c r="P27" s="98">
        <f t="shared" si="2"/>
        <v>0</v>
      </c>
      <c r="Q27" s="106">
        <f t="shared" si="8"/>
        <v>0</v>
      </c>
      <c r="R27" s="102" t="e">
        <f t="shared" si="9"/>
        <v>#DIV/0!</v>
      </c>
      <c r="S27" s="93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2">
      <c r="A28" s="115"/>
      <c r="B28" s="67">
        <v>2013815</v>
      </c>
      <c r="C28" s="122" t="s">
        <v>57</v>
      </c>
      <c r="D28" s="123" t="s">
        <v>57</v>
      </c>
      <c r="E28" s="68"/>
      <c r="F28" s="68"/>
      <c r="G28" s="69"/>
      <c r="H28" s="112">
        <v>250</v>
      </c>
      <c r="I28" s="70" t="s">
        <v>65</v>
      </c>
      <c r="J28" s="109">
        <v>33.200000000000003</v>
      </c>
      <c r="K28" s="71">
        <f t="shared" si="0"/>
        <v>8300</v>
      </c>
      <c r="L28" s="72" t="e">
        <f t="shared" si="1"/>
        <v>#DIV/0!</v>
      </c>
      <c r="M28" s="73"/>
      <c r="N28" s="74"/>
      <c r="O28" s="95"/>
      <c r="P28" s="98">
        <f t="shared" si="2"/>
        <v>0</v>
      </c>
      <c r="Q28" s="106">
        <f t="shared" si="3"/>
        <v>0</v>
      </c>
      <c r="R28" s="102" t="e">
        <f t="shared" si="4"/>
        <v>#DIV/0!</v>
      </c>
      <c r="S28" s="93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x14ac:dyDescent="0.2">
      <c r="A29" s="115"/>
      <c r="B29" s="67">
        <v>2013816</v>
      </c>
      <c r="C29" s="122" t="s">
        <v>58</v>
      </c>
      <c r="D29" s="123" t="s">
        <v>58</v>
      </c>
      <c r="E29" s="68"/>
      <c r="F29" s="68"/>
      <c r="G29" s="69"/>
      <c r="H29" s="112">
        <v>20</v>
      </c>
      <c r="I29" s="70" t="s">
        <v>65</v>
      </c>
      <c r="J29" s="109">
        <v>33.200000000000003</v>
      </c>
      <c r="K29" s="71">
        <f t="shared" si="0"/>
        <v>664</v>
      </c>
      <c r="L29" s="72" t="e">
        <f t="shared" si="1"/>
        <v>#DIV/0!</v>
      </c>
      <c r="M29" s="73"/>
      <c r="N29" s="74"/>
      <c r="O29" s="95"/>
      <c r="P29" s="98">
        <f t="shared" si="2"/>
        <v>0</v>
      </c>
      <c r="Q29" s="106">
        <f t="shared" si="3"/>
        <v>0</v>
      </c>
      <c r="R29" s="102" t="e">
        <f t="shared" si="4"/>
        <v>#DIV/0!</v>
      </c>
      <c r="S29" s="93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s="15" customFormat="1" ht="39" customHeight="1" x14ac:dyDescent="0.2">
      <c r="A30" s="115"/>
      <c r="B30" s="67">
        <v>2008730</v>
      </c>
      <c r="C30" s="122" t="s">
        <v>59</v>
      </c>
      <c r="D30" s="123" t="s">
        <v>59</v>
      </c>
      <c r="E30" s="68"/>
      <c r="F30" s="68"/>
      <c r="G30" s="69"/>
      <c r="H30" s="112">
        <v>561</v>
      </c>
      <c r="I30" s="70" t="s">
        <v>65</v>
      </c>
      <c r="J30" s="109">
        <v>38.299999999999997</v>
      </c>
      <c r="K30" s="71">
        <f t="shared" si="0"/>
        <v>21486.3</v>
      </c>
      <c r="L30" s="72" t="e">
        <f t="shared" si="1"/>
        <v>#DIV/0!</v>
      </c>
      <c r="M30" s="73"/>
      <c r="N30" s="74"/>
      <c r="O30" s="95"/>
      <c r="P30" s="98">
        <f t="shared" si="2"/>
        <v>0</v>
      </c>
      <c r="Q30" s="106">
        <f t="shared" ref="Q30:Q31" si="10">IF(ISERROR(P30/G30),0,(P30/G30)*H30)</f>
        <v>0</v>
      </c>
      <c r="R30" s="102" t="e">
        <f t="shared" ref="R30:R31" si="11">ROUNDUP((H30/G30),0)</f>
        <v>#DIV/0!</v>
      </c>
      <c r="S30" s="93" t="e">
        <f t="shared" si="5"/>
        <v>#DIV/0!</v>
      </c>
      <c r="T30" s="16"/>
      <c r="U30" s="16"/>
      <c r="V30" s="16"/>
      <c r="W30" s="16"/>
      <c r="X30" s="16"/>
      <c r="Y30" s="16"/>
      <c r="Z30" s="16"/>
    </row>
    <row r="31" spans="1:26" s="15" customFormat="1" ht="39" customHeight="1" x14ac:dyDescent="0.2">
      <c r="A31" s="115"/>
      <c r="B31" s="67">
        <v>2014054</v>
      </c>
      <c r="C31" s="122" t="s">
        <v>60</v>
      </c>
      <c r="D31" s="123" t="s">
        <v>60</v>
      </c>
      <c r="E31" s="68"/>
      <c r="F31" s="68"/>
      <c r="G31" s="69"/>
      <c r="H31" s="112">
        <v>45</v>
      </c>
      <c r="I31" s="70" t="s">
        <v>65</v>
      </c>
      <c r="J31" s="109">
        <v>312.8</v>
      </c>
      <c r="K31" s="71">
        <f t="shared" si="0"/>
        <v>14076</v>
      </c>
      <c r="L31" s="72" t="e">
        <f t="shared" si="1"/>
        <v>#DIV/0!</v>
      </c>
      <c r="M31" s="73"/>
      <c r="N31" s="74"/>
      <c r="O31" s="95"/>
      <c r="P31" s="98">
        <f t="shared" si="2"/>
        <v>0</v>
      </c>
      <c r="Q31" s="106">
        <f t="shared" si="10"/>
        <v>0</v>
      </c>
      <c r="R31" s="102" t="e">
        <f t="shared" si="11"/>
        <v>#DIV/0!</v>
      </c>
      <c r="S31" s="93" t="e">
        <f t="shared" si="5"/>
        <v>#DIV/0!</v>
      </c>
      <c r="T31" s="16"/>
      <c r="U31" s="16"/>
      <c r="V31" s="16"/>
      <c r="W31" s="16"/>
      <c r="X31" s="16"/>
      <c r="Y31" s="16"/>
      <c r="Z31" s="16"/>
    </row>
    <row r="32" spans="1:26" s="15" customFormat="1" ht="39" customHeight="1" thickBot="1" x14ac:dyDescent="0.25">
      <c r="A32" s="116"/>
      <c r="B32" s="84">
        <v>2014053</v>
      </c>
      <c r="C32" s="120" t="s">
        <v>61</v>
      </c>
      <c r="D32" s="121" t="s">
        <v>61</v>
      </c>
      <c r="E32" s="85"/>
      <c r="F32" s="85"/>
      <c r="G32" s="86"/>
      <c r="H32" s="113">
        <v>40</v>
      </c>
      <c r="I32" s="87" t="s">
        <v>65</v>
      </c>
      <c r="J32" s="110">
        <v>29.33</v>
      </c>
      <c r="K32" s="88">
        <f t="shared" si="0"/>
        <v>1173.1999999999998</v>
      </c>
      <c r="L32" s="89" t="e">
        <f t="shared" si="1"/>
        <v>#DIV/0!</v>
      </c>
      <c r="M32" s="90"/>
      <c r="N32" s="91"/>
      <c r="O32" s="96"/>
      <c r="P32" s="99">
        <f t="shared" si="2"/>
        <v>0</v>
      </c>
      <c r="Q32" s="107">
        <f t="shared" si="3"/>
        <v>0</v>
      </c>
      <c r="R32" s="103" t="e">
        <f t="shared" si="4"/>
        <v>#DIV/0!</v>
      </c>
      <c r="S32" s="92" t="e">
        <f t="shared" si="5"/>
        <v>#DIV/0!</v>
      </c>
      <c r="T32" s="16"/>
      <c r="U32" s="16"/>
      <c r="V32" s="16"/>
      <c r="W32" s="16"/>
      <c r="X32" s="16"/>
      <c r="Y32" s="16"/>
      <c r="Z32" s="16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126"/>
      <c r="B34" s="126"/>
      <c r="C34" s="126"/>
      <c r="D34" s="126"/>
      <c r="E34" s="126"/>
      <c r="F34" s="126"/>
      <c r="G34" s="126"/>
      <c r="H34" s="22"/>
      <c r="I34" s="1"/>
      <c r="J34" s="1"/>
      <c r="K34" s="1"/>
      <c r="L34" s="1"/>
      <c r="M34" s="1"/>
      <c r="N34" s="5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thickBot="1" x14ac:dyDescent="0.3">
      <c r="A35" s="126"/>
      <c r="B35" s="126"/>
      <c r="C35" s="126"/>
      <c r="D35" s="126"/>
      <c r="E35" s="126"/>
      <c r="F35" s="126"/>
      <c r="G35" s="126"/>
      <c r="H35" s="22"/>
      <c r="I35" s="2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thickBot="1" x14ac:dyDescent="0.3">
      <c r="A36" s="126"/>
      <c r="B36" s="126"/>
      <c r="C36" s="126"/>
      <c r="D36" s="126"/>
      <c r="E36" s="126"/>
      <c r="F36" s="126"/>
      <c r="G36" s="126"/>
      <c r="H36" s="22"/>
      <c r="I36" s="1"/>
      <c r="J36" s="5" t="s">
        <v>45</v>
      </c>
      <c r="K36" s="6">
        <f>SUM(K22:K35)</f>
        <v>86579.54</v>
      </c>
      <c r="L36" s="24"/>
      <c r="M36" s="1"/>
      <c r="N36" s="7"/>
      <c r="O36" s="7"/>
      <c r="P36" s="7"/>
      <c r="Q36" s="6">
        <f>SUM(Q22:Q35)</f>
        <v>0</v>
      </c>
      <c r="R36" s="1"/>
      <c r="S36" s="6" t="e">
        <f>SUM(S22:S32)</f>
        <v>#DIV/0!</v>
      </c>
      <c r="T36" s="1"/>
      <c r="U36" s="1"/>
      <c r="V36" s="1"/>
      <c r="W36" s="1"/>
      <c r="X36" s="1"/>
      <c r="Y36" s="1"/>
      <c r="Z36" s="1"/>
    </row>
    <row r="37" spans="1:26" ht="15.75" thickBot="1" x14ac:dyDescent="0.3">
      <c r="A37" s="1"/>
      <c r="B37" s="1"/>
      <c r="C37" s="1"/>
      <c r="D37" s="20"/>
      <c r="E37" s="21"/>
      <c r="F37" s="18"/>
      <c r="G37" s="19"/>
      <c r="H37" s="2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thickBot="1" x14ac:dyDescent="0.3">
      <c r="A38" s="39"/>
      <c r="B38" s="39"/>
      <c r="C38" s="39"/>
      <c r="D38" s="39"/>
      <c r="E38" s="39"/>
      <c r="G38" s="40" t="s">
        <v>49</v>
      </c>
      <c r="J38" s="39"/>
      <c r="K38" s="6">
        <f>K36*2</f>
        <v>173159.08</v>
      </c>
      <c r="L38" s="1"/>
      <c r="M38" s="1"/>
      <c r="N38" s="1"/>
      <c r="O38" s="5"/>
      <c r="P38" s="1"/>
      <c r="Q38" s="6">
        <f>Q36*2</f>
        <v>0</v>
      </c>
      <c r="R38" s="1"/>
      <c r="S38" s="6" t="e">
        <f>S36*2</f>
        <v>#DIV/0!</v>
      </c>
      <c r="T38" s="1"/>
      <c r="U38" s="1"/>
      <c r="V38" s="1"/>
      <c r="W38" s="1"/>
      <c r="X38" s="1"/>
      <c r="Y38" s="1"/>
      <c r="Z38" s="1"/>
    </row>
    <row r="39" spans="1:26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6.2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54"/>
      <c r="Q40" s="54"/>
      <c r="R40" s="54"/>
      <c r="S40" s="54"/>
      <c r="T40" s="1"/>
      <c r="U40" s="1"/>
      <c r="V40" s="1"/>
      <c r="W40" s="1"/>
      <c r="X40" s="1"/>
      <c r="Y40" s="1"/>
      <c r="Z40" s="1"/>
    </row>
    <row r="41" spans="1:26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8" t="s">
        <v>22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0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10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 t="s">
        <v>30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9"/>
      <c r="N44" s="9"/>
      <c r="O44" s="9"/>
      <c r="P44" s="9"/>
      <c r="Q44" s="9"/>
      <c r="R44" s="10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10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" t="s">
        <v>23</v>
      </c>
      <c r="B46" s="11"/>
      <c r="C46" s="11"/>
      <c r="D46" s="11"/>
      <c r="E46" s="11"/>
      <c r="F46" s="11"/>
      <c r="G46" s="11"/>
      <c r="H46" s="55"/>
      <c r="I46" s="11"/>
      <c r="J46" s="11"/>
      <c r="K46" s="11"/>
      <c r="L46" s="11"/>
      <c r="M46" s="11"/>
      <c r="N46" s="11"/>
      <c r="O46" s="11"/>
      <c r="P46" s="11"/>
      <c r="Q46" s="11"/>
      <c r="R46" s="10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" t="s">
        <v>26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2" t="s">
        <v>27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2" t="s">
        <v>28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24" t="s">
        <v>46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7"/>
      <c r="M55" s="13"/>
      <c r="N55" s="13"/>
      <c r="O55" s="13"/>
      <c r="P55" s="13"/>
      <c r="Q55" s="13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24" t="s">
        <v>29</v>
      </c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7"/>
      <c r="M57" s="13"/>
      <c r="N57" s="13"/>
      <c r="O57" s="13"/>
      <c r="P57" s="13"/>
      <c r="Q57" s="13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"/>
      <c r="S59" s="1"/>
      <c r="T59" s="1"/>
      <c r="U59" s="1"/>
      <c r="V59" s="1"/>
      <c r="W59" s="1"/>
      <c r="X59" s="1"/>
      <c r="Y59" s="1"/>
      <c r="Z59" s="1"/>
    </row>
  </sheetData>
  <sheetProtection selectLockedCells="1"/>
  <protectedRanges>
    <protectedRange sqref="F11:H11" name="Rango1"/>
    <protectedRange sqref="Q19:Q20 D19:E20 D13:E18 Q13:Q18" name="Rango1_1"/>
  </protectedRanges>
  <mergeCells count="39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A56:Q56"/>
    <mergeCell ref="A34:G36"/>
    <mergeCell ref="A54:R5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31:D31"/>
    <mergeCell ref="C23:D23"/>
    <mergeCell ref="C25:D25"/>
    <mergeCell ref="A22:A32"/>
    <mergeCell ref="K12:S12"/>
    <mergeCell ref="C32:D32"/>
    <mergeCell ref="C30:D30"/>
    <mergeCell ref="C28:D28"/>
    <mergeCell ref="C29:D29"/>
    <mergeCell ref="C26:D26"/>
    <mergeCell ref="C27:D27"/>
    <mergeCell ref="C24:D24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2025-11-19T13:12:55Z</dcterms:modified>
</cp:coreProperties>
</file>